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360" yWindow="45" windowWidth="12435" windowHeight="7965"/>
  </bookViews>
  <sheets>
    <sheet name="Folha1" sheetId="1" r:id="rId1"/>
  </sheets>
  <calcPr calcId="152511"/>
</workbook>
</file>

<file path=xl/calcChain.xml><?xml version="1.0" encoding="utf-8"?>
<calcChain xmlns="http://schemas.openxmlformats.org/spreadsheetml/2006/main">
  <c r="N4" i="1" l="1"/>
  <c r="K5" i="1"/>
  <c r="N5" i="1"/>
  <c r="K6" i="1"/>
  <c r="L14" i="1"/>
  <c r="L17" i="1" s="1"/>
  <c r="L15" i="1"/>
  <c r="L16" i="1"/>
  <c r="D22" i="1"/>
  <c r="F7" i="1"/>
  <c r="F6" i="1"/>
  <c r="E5" i="1"/>
  <c r="E4" i="1"/>
  <c r="B15" i="1"/>
  <c r="D19" i="1" s="1"/>
  <c r="F2" i="1" s="1"/>
  <c r="B6" i="1"/>
  <c r="D21" i="1" s="1"/>
  <c r="F4" i="1" s="1"/>
  <c r="B4" i="1"/>
  <c r="B12" i="1"/>
  <c r="E3" i="1" s="1"/>
  <c r="E2" i="1"/>
  <c r="B13" i="1" l="1"/>
  <c r="D20" i="1" s="1"/>
  <c r="F3" i="1" s="1"/>
  <c r="F5" i="1" l="1"/>
</calcChain>
</file>

<file path=xl/sharedStrings.xml><?xml version="1.0" encoding="utf-8"?>
<sst xmlns="http://schemas.openxmlformats.org/spreadsheetml/2006/main" count="42" uniqueCount="36">
  <si>
    <t>PER</t>
  </si>
  <si>
    <t>RPA</t>
  </si>
  <si>
    <t>P A</t>
  </si>
  <si>
    <t>PER R</t>
  </si>
  <si>
    <t>PCE</t>
  </si>
  <si>
    <t>ABA</t>
  </si>
  <si>
    <t>PCE R</t>
  </si>
  <si>
    <t>VCA</t>
  </si>
  <si>
    <t>PBV</t>
  </si>
  <si>
    <t>PS</t>
  </si>
  <si>
    <t>VNA</t>
  </si>
  <si>
    <t>VUP</t>
  </si>
  <si>
    <t>EBITDA</t>
  </si>
  <si>
    <t>EV/EBITDA</t>
  </si>
  <si>
    <t>Múltiplo</t>
  </si>
  <si>
    <t>Valor capital próprio</t>
  </si>
  <si>
    <t>preço da ação atual</t>
  </si>
  <si>
    <t>D</t>
  </si>
  <si>
    <t>re</t>
  </si>
  <si>
    <t>g</t>
  </si>
  <si>
    <t>D1</t>
  </si>
  <si>
    <t>D2</t>
  </si>
  <si>
    <t>D3</t>
  </si>
  <si>
    <t>D4</t>
  </si>
  <si>
    <t>Elemento</t>
  </si>
  <si>
    <t>Valor</t>
  </si>
  <si>
    <t>Número de ações da empresa</t>
  </si>
  <si>
    <t>Cotação de cada ação</t>
  </si>
  <si>
    <t>Capitalização bolsista</t>
  </si>
  <si>
    <t>Valor contabilístico</t>
  </si>
  <si>
    <t>Produção</t>
  </si>
  <si>
    <t>Volume de negócios previsional</t>
  </si>
  <si>
    <t>Depreciações previsionais</t>
  </si>
  <si>
    <t>Provisões previsionais</t>
  </si>
  <si>
    <t>Autofinanciamento previsional</t>
  </si>
  <si>
    <t>Resultados líquidos previsionais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</si>
</sst>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8" fontId="2" fillId="0" borderId="7" xfId="0" applyNumberFormat="1" applyFont="1" applyFill="1" applyBorder="1" applyAlignment="1">
      <alignment horizontal="right" vertical="center"/>
    </xf>
    <xf numFmtId="44" fontId="2" fillId="0" borderId="7" xfId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4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" xfId="0" applyFont="1" applyFill="1" applyBorder="1" applyAlignment="1">
      <alignment vertical="center"/>
    </xf>
    <xf numFmtId="44" fontId="2" fillId="0" borderId="10" xfId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/>
    <xf numFmtId="44" fontId="4" fillId="0" borderId="10" xfId="1" applyFont="1" applyFill="1" applyBorder="1"/>
    <xf numFmtId="44" fontId="4" fillId="0" borderId="11" xfId="1" applyFont="1" applyFill="1" applyBorder="1"/>
    <xf numFmtId="44" fontId="4" fillId="0" borderId="12" xfId="1" applyFont="1" applyFill="1" applyBorder="1"/>
    <xf numFmtId="0" fontId="4" fillId="0" borderId="11" xfId="0" applyNumberFormat="1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0" fontId="0" fillId="0" borderId="1" xfId="2" applyNumberFormat="1" applyFont="1" applyBorder="1"/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7</xdr:row>
          <xdr:rowOff>142875</xdr:rowOff>
        </xdr:from>
        <xdr:to>
          <xdr:col>14</xdr:col>
          <xdr:colOff>28575</xdr:colOff>
          <xdr:row>10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N16" sqref="N16"/>
    </sheetView>
  </sheetViews>
  <sheetFormatPr defaultRowHeight="17.25" customHeight="1" x14ac:dyDescent="0.2"/>
  <cols>
    <col min="1" max="1" width="27.42578125" style="24" bestFit="1" customWidth="1"/>
    <col min="2" max="2" width="14" style="24" bestFit="1" customWidth="1"/>
    <col min="3" max="4" width="9.140625" style="24"/>
    <col min="5" max="5" width="17.85546875" style="24" bestFit="1" customWidth="1"/>
    <col min="6" max="6" width="14.42578125" style="24" bestFit="1" customWidth="1"/>
    <col min="7" max="9" width="9.140625" style="24"/>
    <col min="10" max="10" width="18.140625" style="24" bestFit="1" customWidth="1"/>
    <col min="11" max="16384" width="9.140625" style="24"/>
  </cols>
  <sheetData>
    <row r="1" spans="1:14" ht="17.25" customHeight="1" x14ac:dyDescent="0.25">
      <c r="A1" s="1" t="s">
        <v>24</v>
      </c>
      <c r="B1" s="2" t="s">
        <v>25</v>
      </c>
      <c r="C1" s="23"/>
      <c r="D1" s="3" t="s">
        <v>14</v>
      </c>
      <c r="E1" s="17" t="s">
        <v>15</v>
      </c>
      <c r="F1" s="16"/>
      <c r="J1" s="31" t="s">
        <v>16</v>
      </c>
      <c r="K1" s="31">
        <v>5.23</v>
      </c>
      <c r="L1"/>
      <c r="M1"/>
      <c r="N1"/>
    </row>
    <row r="2" spans="1:14" ht="17.25" customHeight="1" x14ac:dyDescent="0.25">
      <c r="A2" s="4" t="s">
        <v>26</v>
      </c>
      <c r="B2" s="5">
        <v>1000000</v>
      </c>
      <c r="C2" s="23"/>
      <c r="D2" s="18" t="s">
        <v>0</v>
      </c>
      <c r="E2" s="22">
        <f>B14*B19</f>
        <v>2475000</v>
      </c>
      <c r="F2" s="25">
        <f>D19*B2</f>
        <v>2474999.9999999995</v>
      </c>
      <c r="J2"/>
      <c r="K2"/>
      <c r="L2"/>
      <c r="M2"/>
      <c r="N2"/>
    </row>
    <row r="3" spans="1:14" ht="17.25" customHeight="1" x14ac:dyDescent="0.25">
      <c r="A3" s="6" t="s">
        <v>27</v>
      </c>
      <c r="B3" s="7">
        <v>2.65</v>
      </c>
      <c r="C3" s="23"/>
      <c r="D3" s="19" t="s">
        <v>4</v>
      </c>
      <c r="E3" s="26">
        <f>B20*B12</f>
        <v>2573550</v>
      </c>
      <c r="F3" s="26">
        <f>D20*B2</f>
        <v>2573550</v>
      </c>
      <c r="J3" s="32" t="s">
        <v>17</v>
      </c>
      <c r="K3" s="35">
        <v>0.3</v>
      </c>
      <c r="L3"/>
      <c r="M3" s="31" t="s">
        <v>19</v>
      </c>
      <c r="N3" s="35">
        <v>2.75E-2</v>
      </c>
    </row>
    <row r="4" spans="1:14" ht="17.25" customHeight="1" x14ac:dyDescent="0.25">
      <c r="A4" s="6" t="s">
        <v>28</v>
      </c>
      <c r="B4" s="8">
        <f>B2*B3</f>
        <v>2650000</v>
      </c>
      <c r="C4" s="23"/>
      <c r="D4" s="19" t="s">
        <v>8</v>
      </c>
      <c r="E4" s="26">
        <f>B21*B5</f>
        <v>2420000</v>
      </c>
      <c r="F4" s="26">
        <f>D21*B2</f>
        <v>2420000.0000000005</v>
      </c>
      <c r="J4" s="33" t="s">
        <v>18</v>
      </c>
      <c r="K4" s="36">
        <v>0.08</v>
      </c>
      <c r="L4"/>
      <c r="M4"/>
      <c r="N4" s="36">
        <f>K3/K1+N3</f>
        <v>8.486137667304014E-2</v>
      </c>
    </row>
    <row r="5" spans="1:14" ht="17.25" customHeight="1" x14ac:dyDescent="0.25">
      <c r="A5" s="6" t="s">
        <v>29</v>
      </c>
      <c r="B5" s="8">
        <v>2200000</v>
      </c>
      <c r="C5" s="23"/>
      <c r="D5" s="19" t="s">
        <v>9</v>
      </c>
      <c r="E5" s="26">
        <f>B22*B8</f>
        <v>3250000</v>
      </c>
      <c r="F5" s="26">
        <f>D22*B2</f>
        <v>3250000</v>
      </c>
      <c r="J5" s="34"/>
      <c r="K5" s="37">
        <f>K3/K4</f>
        <v>3.75</v>
      </c>
      <c r="L5"/>
      <c r="M5"/>
      <c r="N5" s="37">
        <f>K3/(K4-N3)</f>
        <v>5.7142857142857135</v>
      </c>
    </row>
    <row r="6" spans="1:14" ht="17.25" customHeight="1" x14ac:dyDescent="0.25">
      <c r="A6" s="6" t="s">
        <v>7</v>
      </c>
      <c r="B6" s="9">
        <f>B5/B2</f>
        <v>2.2000000000000002</v>
      </c>
      <c r="C6" s="23"/>
      <c r="D6" s="19" t="s">
        <v>11</v>
      </c>
      <c r="E6" s="26"/>
      <c r="F6" s="26">
        <f>B23*B7</f>
        <v>3103750</v>
      </c>
      <c r="J6"/>
      <c r="K6" s="38">
        <f>K3/K1</f>
        <v>5.7361376673040143E-2</v>
      </c>
      <c r="L6"/>
      <c r="M6"/>
      <c r="N6"/>
    </row>
    <row r="7" spans="1:14" ht="17.25" customHeight="1" x14ac:dyDescent="0.25">
      <c r="A7" s="6" t="s">
        <v>30</v>
      </c>
      <c r="B7" s="10">
        <v>162500</v>
      </c>
      <c r="C7" s="23"/>
      <c r="D7" s="20" t="s">
        <v>13</v>
      </c>
      <c r="E7" s="27"/>
      <c r="F7" s="27">
        <f>B24*B16</f>
        <v>2587500</v>
      </c>
      <c r="K7"/>
      <c r="L7"/>
      <c r="M7"/>
      <c r="N7"/>
    </row>
    <row r="8" spans="1:14" ht="17.25" customHeight="1" x14ac:dyDescent="0.25">
      <c r="A8" s="6" t="s">
        <v>31</v>
      </c>
      <c r="B8" s="8">
        <v>2600000</v>
      </c>
      <c r="C8" s="23"/>
      <c r="D8" s="23"/>
      <c r="E8" s="23"/>
      <c r="F8" s="23"/>
      <c r="J8"/>
      <c r="K8"/>
      <c r="L8"/>
      <c r="M8"/>
      <c r="N8"/>
    </row>
    <row r="9" spans="1:14" ht="17.25" customHeight="1" x14ac:dyDescent="0.25">
      <c r="A9" s="6" t="s">
        <v>10</v>
      </c>
      <c r="B9" s="10">
        <v>2.6</v>
      </c>
      <c r="C9" s="23"/>
      <c r="D9" s="23"/>
      <c r="E9" s="23"/>
      <c r="F9" s="23"/>
      <c r="J9"/>
      <c r="K9"/>
      <c r="L9"/>
      <c r="M9"/>
      <c r="N9"/>
    </row>
    <row r="10" spans="1:14" ht="17.25" customHeight="1" x14ac:dyDescent="0.25">
      <c r="A10" s="6" t="s">
        <v>32</v>
      </c>
      <c r="B10" s="8">
        <v>250000</v>
      </c>
      <c r="C10" s="23"/>
      <c r="D10" s="23"/>
      <c r="E10" s="23"/>
      <c r="F10" s="23"/>
      <c r="J10"/>
      <c r="K10"/>
      <c r="L10"/>
      <c r="M10"/>
      <c r="N10"/>
    </row>
    <row r="11" spans="1:14" ht="17.25" customHeight="1" x14ac:dyDescent="0.25">
      <c r="A11" s="6" t="s">
        <v>33</v>
      </c>
      <c r="B11" s="8">
        <v>35000</v>
      </c>
      <c r="C11" s="23"/>
      <c r="D11" s="23"/>
      <c r="E11" s="23"/>
      <c r="F11" s="23"/>
      <c r="J11"/>
      <c r="K11"/>
      <c r="L11"/>
      <c r="M11"/>
      <c r="N11"/>
    </row>
    <row r="12" spans="1:14" ht="17.25" customHeight="1" x14ac:dyDescent="0.25">
      <c r="A12" s="6" t="s">
        <v>34</v>
      </c>
      <c r="B12" s="11">
        <f>B14+B10+B11</f>
        <v>1935000</v>
      </c>
      <c r="C12" s="23"/>
      <c r="D12" s="23"/>
      <c r="E12" s="23"/>
      <c r="F12" s="23"/>
      <c r="J12"/>
      <c r="K12"/>
      <c r="L12"/>
      <c r="M12"/>
      <c r="N12"/>
    </row>
    <row r="13" spans="1:14" ht="17.25" customHeight="1" x14ac:dyDescent="0.25">
      <c r="A13" s="6" t="s">
        <v>5</v>
      </c>
      <c r="B13" s="9">
        <f>B12/B2</f>
        <v>1.9350000000000001</v>
      </c>
      <c r="C13" s="23"/>
      <c r="D13" s="23"/>
      <c r="E13" s="23"/>
      <c r="F13" s="23"/>
      <c r="J13" s="32" t="s">
        <v>20</v>
      </c>
      <c r="K13" s="35">
        <v>0</v>
      </c>
      <c r="L13"/>
      <c r="M13"/>
      <c r="N13"/>
    </row>
    <row r="14" spans="1:14" ht="17.25" customHeight="1" x14ac:dyDescent="0.25">
      <c r="A14" s="6" t="s">
        <v>35</v>
      </c>
      <c r="B14" s="8">
        <v>1650000</v>
      </c>
      <c r="C14" s="23"/>
      <c r="D14" s="23"/>
      <c r="E14" s="23"/>
      <c r="F14" s="23"/>
      <c r="J14" s="33" t="s">
        <v>21</v>
      </c>
      <c r="K14" s="36">
        <v>0.1</v>
      </c>
      <c r="L14" s="35">
        <f>K14/(1.08)^2</f>
        <v>8.5733882030178329E-2</v>
      </c>
      <c r="N14"/>
    </row>
    <row r="15" spans="1:14" ht="17.25" customHeight="1" x14ac:dyDescent="0.25">
      <c r="A15" s="6" t="s">
        <v>1</v>
      </c>
      <c r="B15" s="11">
        <f>B14/B2</f>
        <v>1.65</v>
      </c>
      <c r="C15" s="23"/>
      <c r="D15" s="23"/>
      <c r="E15" s="23"/>
      <c r="F15" s="23"/>
      <c r="J15" s="33" t="s">
        <v>22</v>
      </c>
      <c r="K15" s="36">
        <v>0.2</v>
      </c>
      <c r="L15" s="36">
        <f>K15/(1.08)^3</f>
        <v>0.15876644820403393</v>
      </c>
      <c r="N15"/>
    </row>
    <row r="16" spans="1:14" ht="17.25" customHeight="1" x14ac:dyDescent="0.25">
      <c r="A16" s="12" t="s">
        <v>12</v>
      </c>
      <c r="B16" s="13">
        <v>3450000</v>
      </c>
      <c r="C16" s="23"/>
      <c r="D16" s="23"/>
      <c r="E16" s="23"/>
      <c r="F16" s="23"/>
      <c r="J16" s="34" t="s">
        <v>23</v>
      </c>
      <c r="K16" s="37">
        <v>0.25</v>
      </c>
      <c r="L16" s="36">
        <f>(K16/(0.08-0.05))*1.08^-3</f>
        <v>6.61526867516808</v>
      </c>
      <c r="N16"/>
    </row>
    <row r="17" spans="1:14" ht="17.25" customHeight="1" x14ac:dyDescent="0.25">
      <c r="A17" s="23"/>
      <c r="B17" s="23"/>
      <c r="C17" s="23"/>
      <c r="D17" s="23"/>
      <c r="E17" s="23"/>
      <c r="F17" s="23"/>
      <c r="J17"/>
      <c r="K17"/>
      <c r="L17" s="31">
        <f>L14+L15+L16</f>
        <v>6.859769005402292</v>
      </c>
      <c r="N17"/>
    </row>
    <row r="18" spans="1:14" ht="17.25" customHeight="1" x14ac:dyDescent="0.2">
      <c r="A18" s="1" t="s">
        <v>14</v>
      </c>
      <c r="B18" s="2" t="s">
        <v>25</v>
      </c>
      <c r="C18" s="23"/>
      <c r="D18" s="21" t="s">
        <v>2</v>
      </c>
      <c r="E18" s="23"/>
      <c r="F18" s="23"/>
    </row>
    <row r="19" spans="1:14" ht="17.25" customHeight="1" x14ac:dyDescent="0.2">
      <c r="A19" s="6" t="s">
        <v>3</v>
      </c>
      <c r="B19" s="14">
        <v>1.5</v>
      </c>
      <c r="C19" s="23"/>
      <c r="D19" s="28">
        <f>B15*B19</f>
        <v>2.4749999999999996</v>
      </c>
      <c r="E19" s="23"/>
      <c r="F19" s="23"/>
    </row>
    <row r="20" spans="1:14" ht="17.25" customHeight="1" x14ac:dyDescent="0.2">
      <c r="A20" s="6" t="s">
        <v>6</v>
      </c>
      <c r="B20" s="14">
        <v>1.33</v>
      </c>
      <c r="C20" s="23"/>
      <c r="D20" s="29">
        <f>B20*B13</f>
        <v>2.57355</v>
      </c>
      <c r="E20" s="23"/>
      <c r="F20" s="23"/>
    </row>
    <row r="21" spans="1:14" ht="17.25" customHeight="1" x14ac:dyDescent="0.2">
      <c r="A21" s="6" t="s">
        <v>8</v>
      </c>
      <c r="B21" s="14">
        <v>1.1000000000000001</v>
      </c>
      <c r="C21" s="23"/>
      <c r="D21" s="29">
        <f>B21*B6</f>
        <v>2.4200000000000004</v>
      </c>
      <c r="E21" s="23"/>
      <c r="F21" s="23"/>
    </row>
    <row r="22" spans="1:14" ht="17.25" customHeight="1" x14ac:dyDescent="0.2">
      <c r="A22" s="6" t="s">
        <v>9</v>
      </c>
      <c r="B22" s="14">
        <v>1.25</v>
      </c>
      <c r="C22" s="23"/>
      <c r="D22" s="30">
        <f>B22*B9</f>
        <v>3.25</v>
      </c>
      <c r="E22" s="23"/>
      <c r="F22" s="23"/>
    </row>
    <row r="23" spans="1:14" ht="17.25" customHeight="1" x14ac:dyDescent="0.2">
      <c r="A23" s="6" t="s">
        <v>11</v>
      </c>
      <c r="B23" s="14">
        <v>19.100000000000001</v>
      </c>
      <c r="C23" s="23"/>
      <c r="D23" s="23"/>
      <c r="E23" s="23"/>
      <c r="F23" s="23"/>
    </row>
    <row r="24" spans="1:14" ht="17.25" customHeight="1" x14ac:dyDescent="0.2">
      <c r="A24" s="12" t="s">
        <v>13</v>
      </c>
      <c r="B24" s="15">
        <v>0.75</v>
      </c>
      <c r="C24" s="23"/>
      <c r="D24" s="23"/>
      <c r="E24" s="23"/>
      <c r="F24" s="23"/>
    </row>
    <row r="25" spans="1:14" ht="17.25" customHeight="1" x14ac:dyDescent="0.2">
      <c r="A25" s="23"/>
      <c r="B25" s="23"/>
      <c r="C25" s="23"/>
      <c r="D25" s="23"/>
      <c r="E25" s="23"/>
      <c r="F25" s="23"/>
    </row>
  </sheetData>
  <sheetProtection algorithmName="SHA-512" hashValue="r7uYsnpx7Oak7qvdszJBM8/CitIlRtMQimxdhMwUk7wU2WYZV4K+5lwUVRYDWtxmXpkagQuWn4hReJhrLf+knw==" saltValue="XomPV34I8YcTm1KaXe93eA==" spinCount="100000" sheet="1" objects="1" scenarios="1"/>
  <mergeCells count="1">
    <mergeCell ref="E1:F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9</xdr:col>
                <xdr:colOff>123825</xdr:colOff>
                <xdr:row>7</xdr:row>
                <xdr:rowOff>142875</xdr:rowOff>
              </from>
              <to>
                <xdr:col>14</xdr:col>
                <xdr:colOff>28575</xdr:colOff>
                <xdr:row>10</xdr:row>
                <xdr:rowOff>66675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Paulo Ferreira</cp:lastModifiedBy>
  <dcterms:created xsi:type="dcterms:W3CDTF">2012-06-07T15:13:10Z</dcterms:created>
  <dcterms:modified xsi:type="dcterms:W3CDTF">2014-09-28T20:07:08Z</dcterms:modified>
</cp:coreProperties>
</file>